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чет" sheetId="1" r:id="rId1"/>
    <sheet name="тариф" sheetId="2" r:id="rId2"/>
  </sheets>
  <calcPr calcId="124519"/>
</workbook>
</file>

<file path=xl/calcChain.xml><?xml version="1.0" encoding="utf-8"?>
<calcChain xmlns="http://schemas.openxmlformats.org/spreadsheetml/2006/main">
  <c r="E14" i="2"/>
  <c r="C22" s="1"/>
  <c r="E22" s="1"/>
  <c r="F22" s="1"/>
  <c r="E13"/>
  <c r="C21" s="1"/>
  <c r="E21" s="1"/>
  <c r="E12"/>
  <c r="C20" s="1"/>
  <c r="E20" s="1"/>
  <c r="F20" s="1"/>
  <c r="E11"/>
  <c r="C19" s="1"/>
  <c r="E19" s="1"/>
  <c r="F19" s="1"/>
  <c r="E10"/>
  <c r="C18" s="1"/>
  <c r="E18" s="1"/>
  <c r="F18" s="1"/>
  <c r="F21" l="1"/>
  <c r="H28" i="1" l="1"/>
  <c r="I28" s="1"/>
  <c r="H27"/>
  <c r="I27" s="1"/>
  <c r="H26"/>
  <c r="I26" s="1"/>
  <c r="H25"/>
  <c r="I25" s="1"/>
  <c r="H24"/>
  <c r="I24" s="1"/>
  <c r="G30"/>
  <c r="E30"/>
  <c r="H30" l="1"/>
  <c r="I30"/>
</calcChain>
</file>

<file path=xl/sharedStrings.xml><?xml version="1.0" encoding="utf-8"?>
<sst xmlns="http://schemas.openxmlformats.org/spreadsheetml/2006/main" count="73" uniqueCount="61">
  <si>
    <t>№  п/п</t>
  </si>
  <si>
    <t>Этапы расчета</t>
  </si>
  <si>
    <t>Расчет тарифа тепловой энергии</t>
  </si>
  <si>
    <t>Перерасчет условнрого топлива в натуральное</t>
  </si>
  <si>
    <t>Расчет затрат- полная себестоимость</t>
  </si>
  <si>
    <t>Стоимость газа</t>
  </si>
  <si>
    <t>Электроэнергия</t>
  </si>
  <si>
    <t>Тех. Обслуживание</t>
  </si>
  <si>
    <t>Загрязнение окруж. Среды</t>
  </si>
  <si>
    <t>Общеэксплуатационные расходы</t>
  </si>
  <si>
    <t>Расчет себестоимости 1 Гкал</t>
  </si>
  <si>
    <t>2.1</t>
  </si>
  <si>
    <t>2.2</t>
  </si>
  <si>
    <t>2.3</t>
  </si>
  <si>
    <t>2.4</t>
  </si>
  <si>
    <t>2.5</t>
  </si>
  <si>
    <t>3</t>
  </si>
  <si>
    <t>2.6</t>
  </si>
  <si>
    <t>№ п/п</t>
  </si>
  <si>
    <t>Наименование учреждение</t>
  </si>
  <si>
    <t>Общий объем в м3</t>
  </si>
  <si>
    <t>стоимость  1Гкал (руб.)</t>
  </si>
  <si>
    <t>Кол-во Гкал в год</t>
  </si>
  <si>
    <t>Сумма за каждый месяц</t>
  </si>
  <si>
    <t>Сумма в рублях за год</t>
  </si>
  <si>
    <t>Школа</t>
  </si>
  <si>
    <t>Почта</t>
  </si>
  <si>
    <t>Сельсовет</t>
  </si>
  <si>
    <t>итого</t>
  </si>
  <si>
    <t>СДК</t>
  </si>
  <si>
    <t>Врач.амбулатория</t>
  </si>
  <si>
    <t>186 000*1,157/157,1= 1370 Гкал</t>
  </si>
  <si>
    <t>Qо=Vr*1,157/157,1</t>
  </si>
  <si>
    <t>V газа по площади</t>
  </si>
  <si>
    <t>Наименование объекта</t>
  </si>
  <si>
    <t xml:space="preserve"> норма за 1м3 по           V газа</t>
  </si>
  <si>
    <t>занимаемая площадь объекта</t>
  </si>
  <si>
    <t>итого Vгаза по площади</t>
  </si>
  <si>
    <t>Почтамт</t>
  </si>
  <si>
    <t>СОШ</t>
  </si>
  <si>
    <t>Q теплоэнергии</t>
  </si>
  <si>
    <t xml:space="preserve"> Vгаза по площади</t>
  </si>
  <si>
    <t>коэффициент</t>
  </si>
  <si>
    <t>Гкал за год</t>
  </si>
  <si>
    <t>Гкал за месяц</t>
  </si>
  <si>
    <t>1,157/157,1</t>
  </si>
  <si>
    <t>Расход газа за год =186 000</t>
  </si>
  <si>
    <t>Q=186 000*1,157/157,1=1 370 Гкал в год</t>
  </si>
  <si>
    <t>V отапливаемой площади=17 986 куб.м</t>
  </si>
  <si>
    <t>186 000/17 986=10,34 м3 за 1 м3</t>
  </si>
  <si>
    <t>Врач.амбулаторная</t>
  </si>
  <si>
    <t>1 200 255,96 руб.</t>
  </si>
  <si>
    <t>2.1+2.2+2.3+2.4+2.5+2.6 =1 565 001,00 руб.</t>
  </si>
  <si>
    <t>66 398,76 руб.</t>
  </si>
  <si>
    <t>150 979,29 руб.</t>
  </si>
  <si>
    <t>6 194,37 руб.</t>
  </si>
  <si>
    <t>141 172,62 руб.</t>
  </si>
  <si>
    <t>1 565 001,00/1370=1 142,336 руб.</t>
  </si>
  <si>
    <t>Расчет тарифа тепловой энергии вырабатываемой котельной сельского поселения Тряпинский сельсовет на 2022 год</t>
  </si>
  <si>
    <t>Расход тепла на отопление по учреждениям СП Тряпинский сельсовет  на 2022г</t>
  </si>
  <si>
    <t>Приложение к решению Совета сельского поселения Тряпинский сельсовет муниципального района Аургазинский район Республики Башкортостан от 27.12.2021    г №169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</si>
</sst>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4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1" xfId="0" applyFont="1" applyBorder="1"/>
    <xf numFmtId="164" fontId="2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/>
    <xf numFmtId="4" fontId="1" fillId="0" borderId="1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4" fontId="1" fillId="0" borderId="2" xfId="0" applyNumberFormat="1" applyFont="1" applyBorder="1" applyAlignment="1"/>
    <xf numFmtId="4" fontId="1" fillId="0" borderId="4" xfId="0" applyNumberFormat="1" applyFont="1" applyBorder="1" applyAlignment="1"/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workbookViewId="0">
      <selection activeCell="F13" sqref="F13:J13"/>
    </sheetView>
  </sheetViews>
  <sheetFormatPr defaultRowHeight="15"/>
  <cols>
    <col min="1" max="1" width="7" customWidth="1"/>
    <col min="4" max="4" width="14.7109375" customWidth="1"/>
    <col min="5" max="5" width="15.5703125" customWidth="1"/>
    <col min="6" max="6" width="16.140625" customWidth="1"/>
    <col min="7" max="7" width="15.7109375" customWidth="1"/>
    <col min="8" max="9" width="15" customWidth="1"/>
  </cols>
  <sheetData>
    <row r="2" spans="1:11">
      <c r="H2" s="25" t="s">
        <v>60</v>
      </c>
      <c r="I2" s="25"/>
      <c r="J2" s="25"/>
      <c r="K2" s="25"/>
    </row>
    <row r="3" spans="1:11">
      <c r="H3" s="25"/>
      <c r="I3" s="25"/>
      <c r="J3" s="25"/>
      <c r="K3" s="25"/>
    </row>
    <row r="4" spans="1:11">
      <c r="H4" s="25"/>
      <c r="I4" s="25"/>
      <c r="J4" s="25"/>
      <c r="K4" s="25"/>
    </row>
    <row r="5" spans="1:11">
      <c r="H5" s="25"/>
      <c r="I5" s="25"/>
      <c r="J5" s="25"/>
      <c r="K5" s="25"/>
    </row>
    <row r="6" spans="1:11" ht="10.5" customHeight="1">
      <c r="H6" s="25"/>
      <c r="I6" s="25"/>
      <c r="J6" s="25"/>
      <c r="K6" s="25"/>
    </row>
    <row r="7" spans="1:11">
      <c r="H7" s="1"/>
      <c r="I7" s="1"/>
      <c r="J7" s="1"/>
      <c r="K7" s="1"/>
    </row>
    <row r="8" spans="1:11">
      <c r="B8" s="26" t="s">
        <v>58</v>
      </c>
      <c r="C8" s="26"/>
      <c r="D8" s="26"/>
      <c r="E8" s="26"/>
      <c r="F8" s="26"/>
      <c r="G8" s="26"/>
      <c r="H8" s="26"/>
      <c r="I8" s="1"/>
      <c r="J8" s="1"/>
      <c r="K8" s="1"/>
    </row>
    <row r="9" spans="1:11">
      <c r="B9" s="26"/>
      <c r="C9" s="26"/>
      <c r="D9" s="26"/>
      <c r="E9" s="26"/>
      <c r="F9" s="26"/>
      <c r="G9" s="26"/>
      <c r="H9" s="26"/>
    </row>
    <row r="11" spans="1:11" ht="23.25" customHeight="1">
      <c r="A11" s="3" t="s">
        <v>0</v>
      </c>
      <c r="B11" s="27" t="s">
        <v>1</v>
      </c>
      <c r="C11" s="27"/>
      <c r="D11" s="27"/>
      <c r="E11" s="27"/>
      <c r="F11" s="27" t="s">
        <v>2</v>
      </c>
      <c r="G11" s="27"/>
      <c r="H11" s="27"/>
      <c r="I11" s="27"/>
      <c r="J11" s="27"/>
    </row>
    <row r="12" spans="1:11" ht="24.75" customHeight="1">
      <c r="A12" s="4">
        <v>1</v>
      </c>
      <c r="B12" s="28" t="s">
        <v>3</v>
      </c>
      <c r="C12" s="28"/>
      <c r="D12" s="28"/>
      <c r="E12" s="28"/>
      <c r="F12" s="29" t="s">
        <v>31</v>
      </c>
      <c r="G12" s="29"/>
      <c r="H12" s="29"/>
      <c r="I12" s="29"/>
      <c r="J12" s="29"/>
    </row>
    <row r="13" spans="1:11" ht="31.5" customHeight="1">
      <c r="A13" s="4">
        <v>2</v>
      </c>
      <c r="B13" s="28" t="s">
        <v>4</v>
      </c>
      <c r="C13" s="28"/>
      <c r="D13" s="28"/>
      <c r="E13" s="28"/>
      <c r="F13" s="29" t="s">
        <v>52</v>
      </c>
      <c r="G13" s="29"/>
      <c r="H13" s="29"/>
      <c r="I13" s="29"/>
      <c r="J13" s="29"/>
    </row>
    <row r="14" spans="1:11">
      <c r="A14" s="4" t="s">
        <v>11</v>
      </c>
      <c r="B14" s="28" t="s">
        <v>5</v>
      </c>
      <c r="C14" s="28"/>
      <c r="D14" s="28"/>
      <c r="E14" s="28"/>
      <c r="F14" s="29" t="s">
        <v>51</v>
      </c>
      <c r="G14" s="29"/>
      <c r="H14" s="29"/>
      <c r="I14" s="29"/>
      <c r="J14" s="29"/>
    </row>
    <row r="15" spans="1:11">
      <c r="A15" s="4" t="s">
        <v>12</v>
      </c>
      <c r="B15" s="28" t="s">
        <v>6</v>
      </c>
      <c r="C15" s="28"/>
      <c r="D15" s="28"/>
      <c r="E15" s="28"/>
      <c r="F15" s="29" t="s">
        <v>53</v>
      </c>
      <c r="G15" s="29"/>
      <c r="H15" s="29"/>
      <c r="I15" s="29"/>
      <c r="J15" s="29"/>
    </row>
    <row r="16" spans="1:11">
      <c r="A16" s="4" t="s">
        <v>13</v>
      </c>
      <c r="B16" s="28" t="s">
        <v>7</v>
      </c>
      <c r="C16" s="28"/>
      <c r="D16" s="28"/>
      <c r="E16" s="28"/>
      <c r="F16" s="29" t="s">
        <v>54</v>
      </c>
      <c r="G16" s="29"/>
      <c r="H16" s="29"/>
      <c r="I16" s="29"/>
      <c r="J16" s="29"/>
    </row>
    <row r="17" spans="1:10">
      <c r="A17" s="4" t="s">
        <v>14</v>
      </c>
      <c r="B17" s="28" t="s">
        <v>8</v>
      </c>
      <c r="C17" s="28"/>
      <c r="D17" s="28"/>
      <c r="E17" s="28"/>
      <c r="F17" s="29" t="s">
        <v>55</v>
      </c>
      <c r="G17" s="29"/>
      <c r="H17" s="29"/>
      <c r="I17" s="29"/>
      <c r="J17" s="29"/>
    </row>
    <row r="18" spans="1:10">
      <c r="A18" s="4" t="s">
        <v>15</v>
      </c>
      <c r="B18" s="28" t="s">
        <v>9</v>
      </c>
      <c r="C18" s="28"/>
      <c r="D18" s="28"/>
      <c r="E18" s="28"/>
      <c r="F18" s="29" t="s">
        <v>56</v>
      </c>
      <c r="G18" s="29"/>
      <c r="H18" s="29"/>
      <c r="I18" s="29"/>
      <c r="J18" s="29"/>
    </row>
    <row r="19" spans="1:10">
      <c r="A19" s="4" t="s">
        <v>17</v>
      </c>
      <c r="B19" s="28"/>
      <c r="C19" s="28"/>
      <c r="D19" s="28"/>
      <c r="E19" s="28"/>
      <c r="F19" s="29"/>
      <c r="G19" s="29"/>
      <c r="H19" s="29"/>
      <c r="I19" s="29"/>
      <c r="J19" s="29"/>
    </row>
    <row r="20" spans="1:10">
      <c r="A20" s="4" t="s">
        <v>16</v>
      </c>
      <c r="B20" s="28" t="s">
        <v>10</v>
      </c>
      <c r="C20" s="28"/>
      <c r="D20" s="28"/>
      <c r="E20" s="28"/>
      <c r="F20" s="29" t="s">
        <v>57</v>
      </c>
      <c r="G20" s="29"/>
      <c r="H20" s="29"/>
      <c r="I20" s="29"/>
      <c r="J20" s="29"/>
    </row>
    <row r="21" spans="1:10">
      <c r="A21" s="4"/>
      <c r="B21" s="28"/>
      <c r="C21" s="28"/>
      <c r="D21" s="28"/>
      <c r="E21" s="28"/>
      <c r="F21" s="28"/>
      <c r="G21" s="28"/>
      <c r="H21" s="28"/>
      <c r="I21" s="28"/>
      <c r="J21" s="28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30">
      <c r="A23" s="5" t="s">
        <v>18</v>
      </c>
      <c r="B23" s="30" t="s">
        <v>19</v>
      </c>
      <c r="C23" s="30"/>
      <c r="D23" s="30"/>
      <c r="E23" s="6" t="s">
        <v>20</v>
      </c>
      <c r="F23" s="6" t="s">
        <v>21</v>
      </c>
      <c r="G23" s="6" t="s">
        <v>22</v>
      </c>
      <c r="H23" s="9" t="s">
        <v>24</v>
      </c>
      <c r="I23" s="30" t="s">
        <v>23</v>
      </c>
      <c r="J23" s="31"/>
    </row>
    <row r="24" spans="1:10">
      <c r="A24" s="7">
        <v>1</v>
      </c>
      <c r="B24" s="32" t="s">
        <v>25</v>
      </c>
      <c r="C24" s="32"/>
      <c r="D24" s="32"/>
      <c r="E24" s="7">
        <v>8372</v>
      </c>
      <c r="F24" s="24">
        <v>1142.336</v>
      </c>
      <c r="G24" s="10">
        <v>637.70000000000005</v>
      </c>
      <c r="H24" s="10">
        <f t="shared" ref="H24:H28" si="0">G24*F24</f>
        <v>728467.66720000003</v>
      </c>
      <c r="I24" s="33">
        <f t="shared" ref="I24:I28" si="1">H24/7</f>
        <v>104066.80960000001</v>
      </c>
      <c r="J24" s="33"/>
    </row>
    <row r="25" spans="1:10">
      <c r="A25" s="7">
        <v>2</v>
      </c>
      <c r="B25" s="32" t="s">
        <v>30</v>
      </c>
      <c r="C25" s="32"/>
      <c r="D25" s="32"/>
      <c r="E25" s="7">
        <v>2028</v>
      </c>
      <c r="F25" s="24">
        <v>1142.336</v>
      </c>
      <c r="G25" s="10">
        <v>154.6</v>
      </c>
      <c r="H25" s="10">
        <f t="shared" si="0"/>
        <v>176605.14559999999</v>
      </c>
      <c r="I25" s="33">
        <f t="shared" si="1"/>
        <v>25229.306514285712</v>
      </c>
      <c r="J25" s="33"/>
    </row>
    <row r="26" spans="1:10">
      <c r="A26" s="7">
        <v>3</v>
      </c>
      <c r="B26" s="32" t="s">
        <v>26</v>
      </c>
      <c r="C26" s="32"/>
      <c r="D26" s="32"/>
      <c r="E26" s="7">
        <v>81</v>
      </c>
      <c r="F26" s="24">
        <v>1142.336</v>
      </c>
      <c r="G26" s="10">
        <v>6.2</v>
      </c>
      <c r="H26" s="10">
        <f t="shared" si="0"/>
        <v>7082.4832000000006</v>
      </c>
      <c r="I26" s="33">
        <f t="shared" si="1"/>
        <v>1011.7833142857144</v>
      </c>
      <c r="J26" s="33"/>
    </row>
    <row r="27" spans="1:10">
      <c r="A27" s="7">
        <v>4</v>
      </c>
      <c r="B27" s="32" t="s">
        <v>27</v>
      </c>
      <c r="C27" s="32"/>
      <c r="D27" s="32"/>
      <c r="E27" s="7">
        <v>728</v>
      </c>
      <c r="F27" s="24">
        <v>1142.336</v>
      </c>
      <c r="G27" s="10">
        <v>55.4</v>
      </c>
      <c r="H27" s="10">
        <f t="shared" si="0"/>
        <v>63285.414400000001</v>
      </c>
      <c r="I27" s="33">
        <f t="shared" si="1"/>
        <v>9040.7734857142859</v>
      </c>
      <c r="J27" s="33"/>
    </row>
    <row r="28" spans="1:10">
      <c r="A28" s="7">
        <v>5</v>
      </c>
      <c r="B28" s="32" t="s">
        <v>29</v>
      </c>
      <c r="C28" s="32"/>
      <c r="D28" s="32"/>
      <c r="E28" s="7">
        <v>6408</v>
      </c>
      <c r="F28" s="24">
        <v>1142.336</v>
      </c>
      <c r="G28" s="10">
        <v>488</v>
      </c>
      <c r="H28" s="10">
        <f t="shared" si="0"/>
        <v>557459.96799999999</v>
      </c>
      <c r="I28" s="33">
        <f t="shared" si="1"/>
        <v>79637.138285714289</v>
      </c>
      <c r="J28" s="33"/>
    </row>
    <row r="29" spans="1:10">
      <c r="A29" s="7"/>
      <c r="B29" s="35"/>
      <c r="C29" s="36"/>
      <c r="D29" s="37"/>
      <c r="E29" s="7"/>
      <c r="F29" s="10"/>
      <c r="G29" s="10"/>
      <c r="H29" s="10"/>
      <c r="I29" s="38"/>
      <c r="J29" s="39"/>
    </row>
    <row r="30" spans="1:10">
      <c r="A30" s="7"/>
      <c r="B30" s="32" t="s">
        <v>28</v>
      </c>
      <c r="C30" s="32"/>
      <c r="D30" s="32"/>
      <c r="E30" s="8">
        <f>SUM(E24:E28)</f>
        <v>17617</v>
      </c>
      <c r="F30" s="10">
        <v>1087.94</v>
      </c>
      <c r="G30" s="10">
        <f>SUM(G24:G28)</f>
        <v>1341.9</v>
      </c>
      <c r="H30" s="10">
        <f>SUM(H24:H28)</f>
        <v>1532900.6784000001</v>
      </c>
      <c r="I30" s="33">
        <f>SUM(I24:I28)</f>
        <v>218985.8112</v>
      </c>
      <c r="J30" s="33"/>
    </row>
    <row r="31" spans="1:10">
      <c r="A31" s="2"/>
      <c r="B31" s="34"/>
      <c r="C31" s="34"/>
      <c r="D31" s="34"/>
      <c r="E31" s="2"/>
      <c r="F31" s="2"/>
      <c r="G31" s="2"/>
      <c r="H31" s="2"/>
      <c r="I31" s="34"/>
      <c r="J31" s="34"/>
    </row>
  </sheetData>
  <mergeCells count="42">
    <mergeCell ref="B26:D26"/>
    <mergeCell ref="I26:J26"/>
    <mergeCell ref="B30:D30"/>
    <mergeCell ref="I30:J30"/>
    <mergeCell ref="B31:D31"/>
    <mergeCell ref="I31:J31"/>
    <mergeCell ref="B27:D27"/>
    <mergeCell ref="I27:J27"/>
    <mergeCell ref="B28:D28"/>
    <mergeCell ref="I28:J28"/>
    <mergeCell ref="B29:D29"/>
    <mergeCell ref="I29:J29"/>
    <mergeCell ref="B23:D23"/>
    <mergeCell ref="I23:J23"/>
    <mergeCell ref="B24:D24"/>
    <mergeCell ref="I24:J24"/>
    <mergeCell ref="B25:D25"/>
    <mergeCell ref="I25:J25"/>
    <mergeCell ref="B16:E16"/>
    <mergeCell ref="F16:J16"/>
    <mergeCell ref="B17:E17"/>
    <mergeCell ref="F17:J17"/>
    <mergeCell ref="B21:E21"/>
    <mergeCell ref="F21:J21"/>
    <mergeCell ref="B18:E18"/>
    <mergeCell ref="F18:J18"/>
    <mergeCell ref="B19:E19"/>
    <mergeCell ref="F19:J19"/>
    <mergeCell ref="B20:E20"/>
    <mergeCell ref="F20:J20"/>
    <mergeCell ref="B13:E13"/>
    <mergeCell ref="F13:J13"/>
    <mergeCell ref="B14:E14"/>
    <mergeCell ref="F14:J14"/>
    <mergeCell ref="B15:E15"/>
    <mergeCell ref="F15:J15"/>
    <mergeCell ref="H2:K6"/>
    <mergeCell ref="B8:H9"/>
    <mergeCell ref="B11:E11"/>
    <mergeCell ref="F11:J11"/>
    <mergeCell ref="B12:E12"/>
    <mergeCell ref="F12:J12"/>
  </mergeCells>
  <pageMargins left="0" right="0" top="0" bottom="0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opLeftCell="A4" workbookViewId="0">
      <selection activeCell="A23" sqref="A23:XFD23"/>
    </sheetView>
  </sheetViews>
  <sheetFormatPr defaultRowHeight="15"/>
  <cols>
    <col min="3" max="3" width="9.7109375" customWidth="1"/>
    <col min="4" max="4" width="12.28515625" customWidth="1"/>
    <col min="5" max="5" width="10.42578125" customWidth="1"/>
  </cols>
  <sheetData>
    <row r="1" spans="1:8">
      <c r="A1" s="41" t="s">
        <v>59</v>
      </c>
      <c r="B1" s="41"/>
      <c r="C1" s="41"/>
      <c r="D1" s="41"/>
      <c r="E1" s="41"/>
      <c r="F1" s="41"/>
      <c r="G1" s="41"/>
      <c r="H1" s="41"/>
    </row>
    <row r="2" spans="1:8" ht="30" customHeight="1">
      <c r="A2" s="41"/>
      <c r="B2" s="41"/>
      <c r="C2" s="41"/>
      <c r="D2" s="41"/>
      <c r="E2" s="41"/>
      <c r="F2" s="41"/>
      <c r="G2" s="41"/>
      <c r="H2" s="41"/>
    </row>
    <row r="3" spans="1:8" ht="18.75">
      <c r="A3" s="11" t="s">
        <v>32</v>
      </c>
      <c r="B3" s="11"/>
      <c r="C3" s="11"/>
      <c r="D3" s="11"/>
      <c r="E3" s="12"/>
      <c r="F3" s="12"/>
      <c r="G3" s="12"/>
      <c r="H3" s="12"/>
    </row>
    <row r="4" spans="1:8" ht="18.75">
      <c r="A4" s="11" t="s">
        <v>46</v>
      </c>
      <c r="B4" s="11"/>
      <c r="C4" s="11"/>
      <c r="D4" s="11"/>
      <c r="E4" s="12"/>
      <c r="F4" s="12"/>
      <c r="G4" s="12"/>
      <c r="H4" s="12"/>
    </row>
    <row r="5" spans="1:8" ht="18.75">
      <c r="A5" s="11" t="s">
        <v>47</v>
      </c>
      <c r="B5" s="11"/>
      <c r="C5" s="11"/>
      <c r="D5" s="11"/>
      <c r="E5" s="12"/>
      <c r="F5" s="12"/>
      <c r="G5" s="12"/>
      <c r="H5" s="12"/>
    </row>
    <row r="6" spans="1:8" ht="18.75">
      <c r="A6" s="11" t="s">
        <v>48</v>
      </c>
      <c r="B6" s="11"/>
      <c r="C6" s="11"/>
      <c r="D6" s="11"/>
      <c r="E6" s="12"/>
      <c r="F6" s="12"/>
      <c r="G6" s="12"/>
      <c r="H6" s="12"/>
    </row>
    <row r="7" spans="1:8" ht="18.75">
      <c r="A7" s="11" t="s">
        <v>49</v>
      </c>
      <c r="B7" s="11"/>
      <c r="C7" s="11"/>
      <c r="D7" s="11"/>
      <c r="E7" s="12"/>
      <c r="F7" s="12"/>
      <c r="G7" s="12"/>
      <c r="H7" s="12"/>
    </row>
    <row r="8" spans="1:8" ht="15.75">
      <c r="A8" s="13" t="s">
        <v>33</v>
      </c>
      <c r="B8" s="12"/>
      <c r="C8" s="12"/>
      <c r="D8" s="12"/>
      <c r="E8" s="12"/>
      <c r="F8" s="12"/>
      <c r="G8" s="12"/>
      <c r="H8" s="12"/>
    </row>
    <row r="9" spans="1:8" ht="63">
      <c r="A9" s="42" t="s">
        <v>34</v>
      </c>
      <c r="B9" s="42"/>
      <c r="C9" s="14" t="s">
        <v>35</v>
      </c>
      <c r="D9" s="14" t="s">
        <v>36</v>
      </c>
      <c r="E9" s="14" t="s">
        <v>37</v>
      </c>
      <c r="F9" s="15"/>
      <c r="G9" s="15"/>
      <c r="H9" s="15"/>
    </row>
    <row r="10" spans="1:8" ht="15.75">
      <c r="A10" s="40" t="s">
        <v>29</v>
      </c>
      <c r="B10" s="40"/>
      <c r="C10" s="16">
        <v>10.34</v>
      </c>
      <c r="D10" s="16">
        <v>6408</v>
      </c>
      <c r="E10" s="17">
        <f t="shared" ref="E10:E14" si="0">C10*D10</f>
        <v>66258.720000000001</v>
      </c>
      <c r="F10" s="15"/>
      <c r="G10" s="15"/>
      <c r="H10" s="15"/>
    </row>
    <row r="11" spans="1:8" ht="15.75">
      <c r="A11" s="40" t="s">
        <v>50</v>
      </c>
      <c r="B11" s="40"/>
      <c r="C11" s="16">
        <v>10.34</v>
      </c>
      <c r="D11" s="16">
        <v>2028</v>
      </c>
      <c r="E11" s="17">
        <f t="shared" si="0"/>
        <v>20969.52</v>
      </c>
      <c r="F11" s="15"/>
      <c r="G11" s="15"/>
      <c r="H11" s="15"/>
    </row>
    <row r="12" spans="1:8" ht="15.75">
      <c r="A12" s="40" t="s">
        <v>38</v>
      </c>
      <c r="B12" s="40"/>
      <c r="C12" s="16">
        <v>10.34</v>
      </c>
      <c r="D12" s="16">
        <v>81</v>
      </c>
      <c r="E12" s="17">
        <f t="shared" si="0"/>
        <v>837.54</v>
      </c>
      <c r="F12" s="15"/>
      <c r="G12" s="15"/>
      <c r="H12" s="15"/>
    </row>
    <row r="13" spans="1:8" ht="15.75">
      <c r="A13" s="40" t="s">
        <v>39</v>
      </c>
      <c r="B13" s="40"/>
      <c r="C13" s="16">
        <v>10.34</v>
      </c>
      <c r="D13" s="16">
        <v>8372</v>
      </c>
      <c r="E13" s="17">
        <f t="shared" si="0"/>
        <v>86566.48</v>
      </c>
      <c r="F13" s="15"/>
      <c r="G13" s="15"/>
      <c r="H13" s="15"/>
    </row>
    <row r="14" spans="1:8" ht="15.75">
      <c r="A14" s="40" t="s">
        <v>27</v>
      </c>
      <c r="B14" s="40"/>
      <c r="C14" s="16">
        <v>10.34</v>
      </c>
      <c r="D14" s="16">
        <v>728</v>
      </c>
      <c r="E14" s="17">
        <f t="shared" si="0"/>
        <v>7527.5199999999995</v>
      </c>
      <c r="F14" s="15"/>
      <c r="G14" s="15"/>
      <c r="H14" s="15"/>
    </row>
    <row r="15" spans="1:8" ht="15.75">
      <c r="A15" s="43"/>
      <c r="B15" s="43"/>
      <c r="C15" s="18"/>
      <c r="D15" s="18"/>
      <c r="E15" s="19"/>
      <c r="F15" s="15"/>
      <c r="G15" s="15"/>
      <c r="H15" s="15"/>
    </row>
    <row r="16" spans="1:8" ht="15.75">
      <c r="A16" s="44" t="s">
        <v>40</v>
      </c>
      <c r="B16" s="44"/>
      <c r="C16" s="18"/>
      <c r="D16" s="18"/>
      <c r="E16" s="19"/>
      <c r="F16" s="15"/>
      <c r="G16" s="15"/>
      <c r="H16" s="15"/>
    </row>
    <row r="17" spans="1:8" ht="25.5">
      <c r="A17" s="45" t="s">
        <v>34</v>
      </c>
      <c r="B17" s="45"/>
      <c r="C17" s="23" t="s">
        <v>41</v>
      </c>
      <c r="D17" s="22" t="s">
        <v>42</v>
      </c>
      <c r="E17" s="22" t="s">
        <v>43</v>
      </c>
      <c r="F17" s="22" t="s">
        <v>44</v>
      </c>
      <c r="G17" s="15"/>
      <c r="H17" s="15"/>
    </row>
    <row r="18" spans="1:8" ht="15.6" customHeight="1">
      <c r="A18" s="40" t="s">
        <v>29</v>
      </c>
      <c r="B18" s="40"/>
      <c r="C18" s="17">
        <f>E10</f>
        <v>66258.720000000001</v>
      </c>
      <c r="D18" s="20" t="s">
        <v>45</v>
      </c>
      <c r="E18" s="21">
        <f t="shared" ref="E18:E22" si="1">C18*1.157/157.1</f>
        <v>487.97796970082754</v>
      </c>
      <c r="F18" s="21">
        <f t="shared" ref="F18:F22" si="2">E18/7</f>
        <v>69.711138528689645</v>
      </c>
      <c r="G18" s="12"/>
      <c r="H18" s="12"/>
    </row>
    <row r="19" spans="1:8" ht="15.75">
      <c r="A19" s="40" t="s">
        <v>50</v>
      </c>
      <c r="B19" s="40"/>
      <c r="C19" s="17">
        <f>E11</f>
        <v>20969.52</v>
      </c>
      <c r="D19" s="20" t="s">
        <v>45</v>
      </c>
      <c r="E19" s="21">
        <f t="shared" si="1"/>
        <v>154.43497542966264</v>
      </c>
      <c r="F19" s="21">
        <f t="shared" si="2"/>
        <v>22.062139347094664</v>
      </c>
      <c r="G19" s="12"/>
      <c r="H19" s="12"/>
    </row>
    <row r="20" spans="1:8" ht="15.6" customHeight="1">
      <c r="A20" s="40" t="s">
        <v>38</v>
      </c>
      <c r="B20" s="40"/>
      <c r="C20" s="17">
        <f>E12</f>
        <v>837.54</v>
      </c>
      <c r="D20" s="20" t="s">
        <v>45</v>
      </c>
      <c r="E20" s="21">
        <f t="shared" si="1"/>
        <v>6.1682608529598983</v>
      </c>
      <c r="F20" s="21">
        <f t="shared" si="2"/>
        <v>0.88118012185141403</v>
      </c>
      <c r="G20" s="12"/>
      <c r="H20" s="12"/>
    </row>
    <row r="21" spans="1:8" ht="15.75">
      <c r="A21" s="40" t="s">
        <v>39</v>
      </c>
      <c r="B21" s="40"/>
      <c r="C21" s="17">
        <f>E13</f>
        <v>86566.48</v>
      </c>
      <c r="D21" s="20" t="s">
        <v>45</v>
      </c>
      <c r="E21" s="21">
        <f t="shared" si="1"/>
        <v>637.5392575429662</v>
      </c>
      <c r="F21" s="21">
        <f t="shared" si="2"/>
        <v>91.077036791852308</v>
      </c>
      <c r="G21" s="12"/>
      <c r="H21" s="12"/>
    </row>
    <row r="22" spans="1:8" ht="15.75">
      <c r="A22" s="40" t="s">
        <v>27</v>
      </c>
      <c r="B22" s="40"/>
      <c r="C22" s="17">
        <f>E14</f>
        <v>7527.5199999999995</v>
      </c>
      <c r="D22" s="20" t="s">
        <v>45</v>
      </c>
      <c r="E22" s="21">
        <f t="shared" si="1"/>
        <v>55.438196308084024</v>
      </c>
      <c r="F22" s="21">
        <f t="shared" si="2"/>
        <v>7.9197423297262892</v>
      </c>
      <c r="G22" s="12"/>
      <c r="H22" s="12"/>
    </row>
  </sheetData>
  <mergeCells count="15">
    <mergeCell ref="A13:B13"/>
    <mergeCell ref="A14:B14"/>
    <mergeCell ref="A15:B15"/>
    <mergeCell ref="A16:B16"/>
    <mergeCell ref="A17:B17"/>
    <mergeCell ref="A1:H2"/>
    <mergeCell ref="A9:B9"/>
    <mergeCell ref="A10:B10"/>
    <mergeCell ref="A11:B11"/>
    <mergeCell ref="A12:B12"/>
    <mergeCell ref="A19:B19"/>
    <mergeCell ref="A20:B20"/>
    <mergeCell ref="A21:B21"/>
    <mergeCell ref="A22:B22"/>
    <mergeCell ref="A18:B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тариф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2022-01-19T04:49:01Z</dcterms:modified>
</cp:coreProperties>
</file>